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202"/>
  <workbookPr autoCompressPictures="0"/>
  <bookViews>
    <workbookView xWindow="2320" yWindow="1240" windowWidth="31100" windowHeight="16900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Y7" i="1"/>
  <c r="Y6" i="1"/>
  <c r="M22" i="1"/>
  <c r="M21" i="1"/>
  <c r="M20" i="1"/>
  <c r="M19" i="1"/>
  <c r="M14" i="1"/>
  <c r="M13" i="1"/>
  <c r="M12" i="1"/>
  <c r="M11" i="1"/>
  <c r="M9" i="1"/>
  <c r="M8" i="1"/>
  <c r="M7" i="1"/>
  <c r="M6" i="1"/>
  <c r="G5" i="1"/>
  <c r="G4" i="1"/>
  <c r="G3" i="1"/>
  <c r="G17" i="1"/>
  <c r="G16" i="1"/>
  <c r="G15" i="1"/>
  <c r="G21" i="1"/>
  <c r="G20" i="1"/>
  <c r="G19" i="1"/>
  <c r="H36" i="1"/>
  <c r="N36" i="1"/>
</calcChain>
</file>

<file path=xl/sharedStrings.xml><?xml version="1.0" encoding="utf-8"?>
<sst xmlns="http://schemas.openxmlformats.org/spreadsheetml/2006/main" count="152" uniqueCount="51">
  <si>
    <t>Pantalla Samsung 43"</t>
  </si>
  <si>
    <t>Pantalla Westing House 49"</t>
  </si>
  <si>
    <t>Refrigeradora General Electric 26 Pies 2 Puertas</t>
  </si>
  <si>
    <t>Olla Multiusos Oster</t>
  </si>
  <si>
    <t>* Extensión de la Garantia Refrigeradora</t>
  </si>
  <si>
    <t>No hay</t>
  </si>
  <si>
    <t>Pantalla Samsung 49"</t>
  </si>
  <si>
    <t>Refrigeradora Samsung 26 Pies 2 Puertas</t>
  </si>
  <si>
    <t>Cuando un cliente tiene mas de 5 cuentas ya canceladas, se le abre una línea de crédito, con la que se puede llevar articulos o efectivo.</t>
  </si>
  <si>
    <t>Con solo ingresar en la página web el numero de cédula se le aprueba automaticamente un cupo de credito</t>
  </si>
  <si>
    <t>A pasear con Monge</t>
  </si>
  <si>
    <t>Agencia de Viajes</t>
  </si>
  <si>
    <t>Destino:</t>
  </si>
  <si>
    <t xml:space="preserve"> Panama </t>
  </si>
  <si>
    <t>Costo de contado</t>
  </si>
  <si>
    <t xml:space="preserve">Cuotas: </t>
  </si>
  <si>
    <t>24 meses</t>
  </si>
  <si>
    <t>Monto Cuota</t>
  </si>
  <si>
    <t>Total Pagado</t>
  </si>
  <si>
    <t>Gollo Viajes</t>
  </si>
  <si>
    <t xml:space="preserve">Panama </t>
  </si>
  <si>
    <t>22% del Costo del Articulo</t>
  </si>
  <si>
    <t>20% del Costo del Articulo</t>
  </si>
  <si>
    <t>Entre 48%, 54% hasta un 69% dependiendo el riesgo del perfil del cliente</t>
  </si>
  <si>
    <t>Otros Datos:</t>
  </si>
  <si>
    <t>Con solo ingresar en la página web y llenar un formulario se le aprueba automaticamente un cupo de credito</t>
  </si>
  <si>
    <t>Gollo Asistencia x 2.000 msuales.</t>
  </si>
  <si>
    <t>Producto</t>
  </si>
  <si>
    <t>Monto de Contado</t>
  </si>
  <si>
    <t>Prima</t>
  </si>
  <si>
    <t>Total Pago</t>
  </si>
  <si>
    <t>Tiempo</t>
  </si>
  <si>
    <t>6 Meses</t>
  </si>
  <si>
    <t>12 Meses</t>
  </si>
  <si>
    <t xml:space="preserve">24 Meses </t>
  </si>
  <si>
    <t>36 Meses</t>
  </si>
  <si>
    <t>CASA BLANCA</t>
  </si>
  <si>
    <t>Cuota Mensual</t>
  </si>
  <si>
    <t>IMPORTADORA MONGE</t>
  </si>
  <si>
    <t>VERDUGO</t>
  </si>
  <si>
    <t>Tasa Interes</t>
  </si>
  <si>
    <t>48% Anual</t>
  </si>
  <si>
    <t>Pantalla Samsung 55"</t>
  </si>
  <si>
    <t>48 Meses</t>
  </si>
  <si>
    <t>GOLLO</t>
  </si>
  <si>
    <t>54% Anual</t>
  </si>
  <si>
    <t>Tasa de Intereses (dependiendo el artículo)</t>
  </si>
  <si>
    <t>48 a 60% anual</t>
  </si>
  <si>
    <t>48 a 54% Anual</t>
  </si>
  <si>
    <t>18 Meses</t>
  </si>
  <si>
    <t xml:space="preserve">Prima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</si>
</sst>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¢_-;\-* #,##0.00\ _¢_-;_-* &quot;-&quot;??\ _¢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Alignment="1">
      <alignment horizontal="center" wrapText="1"/>
    </xf>
    <xf numFmtId="164" fontId="2" fillId="0" borderId="0" xfId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0" fillId="0" borderId="0" xfId="1" applyFont="1" applyFill="1" applyAlignment="1">
      <alignment horizontal="center"/>
    </xf>
    <xf numFmtId="0" fontId="0" fillId="0" borderId="0" xfId="0" applyFill="1"/>
    <xf numFmtId="164" fontId="0" fillId="0" borderId="0" xfId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9" fontId="0" fillId="0" borderId="0" xfId="1" applyNumberFormat="1" applyFont="1" applyFill="1" applyAlignment="1">
      <alignment horizontal="center"/>
    </xf>
    <xf numFmtId="0" fontId="3" fillId="0" borderId="0" xfId="0" applyFont="1" applyFill="1"/>
    <xf numFmtId="0" fontId="0" fillId="0" borderId="0" xfId="0" applyFill="1" applyAlignment="1">
      <alignment horizontal="left" vertical="center"/>
    </xf>
    <xf numFmtId="164" fontId="0" fillId="0" borderId="0" xfId="1" applyFont="1" applyFill="1" applyAlignment="1">
      <alignment horizontal="center" vertical="center"/>
    </xf>
    <xf numFmtId="164" fontId="0" fillId="0" borderId="0" xfId="1" applyFont="1" applyFill="1" applyAlignment="1">
      <alignment horizontal="left"/>
    </xf>
    <xf numFmtId="164" fontId="3" fillId="0" borderId="0" xfId="1" applyFont="1" applyFill="1" applyAlignment="1">
      <alignment horizontal="center" vertical="top" wrapText="1"/>
    </xf>
    <xf numFmtId="164" fontId="0" fillId="0" borderId="0" xfId="1" applyFont="1" applyFill="1" applyAlignment="1">
      <alignment horizontal="right" vertical="top" wrapText="1"/>
    </xf>
    <xf numFmtId="9" fontId="0" fillId="0" borderId="0" xfId="1" applyNumberFormat="1" applyFont="1" applyFill="1"/>
    <xf numFmtId="164" fontId="0" fillId="0" borderId="0" xfId="1" applyFont="1" applyFill="1" applyAlignment="1">
      <alignment horizontal="right"/>
    </xf>
    <xf numFmtId="164" fontId="0" fillId="0" borderId="0" xfId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164" fontId="0" fillId="0" borderId="0" xfId="1" applyFont="1" applyFill="1" applyAlignment="1">
      <alignment wrapText="1"/>
    </xf>
    <xf numFmtId="164" fontId="0" fillId="0" borderId="0" xfId="0" applyNumberFormat="1" applyFill="1"/>
    <xf numFmtId="164" fontId="0" fillId="2" borderId="0" xfId="1" applyFont="1" applyFill="1" applyAlignment="1">
      <alignment horizontal="center"/>
    </xf>
    <xf numFmtId="164" fontId="0" fillId="3" borderId="0" xfId="1" applyFont="1" applyFill="1" applyAlignment="1">
      <alignment horizontal="center"/>
    </xf>
    <xf numFmtId="164" fontId="0" fillId="4" borderId="0" xfId="1" applyFont="1" applyFill="1" applyAlignment="1">
      <alignment horizontal="center"/>
    </xf>
    <xf numFmtId="164" fontId="0" fillId="5" borderId="0" xfId="1" applyFont="1" applyFill="1" applyAlignment="1">
      <alignment horizontal="center"/>
    </xf>
    <xf numFmtId="164" fontId="0" fillId="6" borderId="0" xfId="1" applyFont="1" applyFill="1" applyAlignment="1">
      <alignment horizontal="center"/>
    </xf>
    <xf numFmtId="164" fontId="4" fillId="0" borderId="0" xfId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showGridLines="0" tabSelected="1" topLeftCell="B23" workbookViewId="0">
      <selection activeCell="J35" sqref="J35"/>
    </sheetView>
  </sheetViews>
  <sheetFormatPr baseColWidth="10" defaultRowHeight="14" x14ac:dyDescent="0"/>
  <cols>
    <col min="1" max="1" width="43.5" style="5" bestFit="1" customWidth="1"/>
    <col min="2" max="2" width="13.33203125" style="6" customWidth="1"/>
    <col min="3" max="4" width="13.1640625" style="6" customWidth="1"/>
    <col min="5" max="5" width="11" style="6" bestFit="1" customWidth="1"/>
    <col min="6" max="6" width="14.33203125" style="6" bestFit="1" customWidth="1"/>
    <col min="7" max="7" width="14.5" style="6" bestFit="1" customWidth="1"/>
    <col min="8" max="8" width="15.5" style="6" customWidth="1"/>
    <col min="9" max="9" width="13" style="6" bestFit="1" customWidth="1"/>
    <col min="10" max="10" width="13" style="6" customWidth="1"/>
    <col min="11" max="11" width="9.1640625" style="6" bestFit="1" customWidth="1"/>
    <col min="12" max="13" width="14.5" style="6" bestFit="1" customWidth="1"/>
    <col min="14" max="14" width="14.6640625" style="6" customWidth="1"/>
    <col min="15" max="15" width="13" style="6" bestFit="1" customWidth="1"/>
    <col min="16" max="16" width="13" style="6" customWidth="1"/>
    <col min="17" max="17" width="11" style="6" bestFit="1" customWidth="1"/>
    <col min="18" max="19" width="14.5" style="6" bestFit="1" customWidth="1"/>
    <col min="20" max="20" width="16" style="6" customWidth="1"/>
    <col min="21" max="21" width="13" style="6" bestFit="1" customWidth="1"/>
    <col min="22" max="22" width="13" style="6" customWidth="1"/>
    <col min="23" max="23" width="11" style="6" bestFit="1" customWidth="1"/>
    <col min="24" max="24" width="14.33203125" style="6" bestFit="1" customWidth="1"/>
    <col min="25" max="25" width="14.5" style="6" bestFit="1" customWidth="1"/>
    <col min="26" max="26" width="28.6640625" style="6" customWidth="1"/>
    <col min="27" max="27" width="28.6640625" style="5" customWidth="1"/>
    <col min="28" max="16384" width="10.83203125" style="5"/>
  </cols>
  <sheetData>
    <row r="1" spans="1:25" ht="30">
      <c r="B1" s="27" t="s">
        <v>36</v>
      </c>
      <c r="C1" s="27"/>
      <c r="D1" s="27"/>
      <c r="E1" s="27"/>
      <c r="F1" s="27"/>
      <c r="G1" s="27"/>
      <c r="H1" s="27" t="s">
        <v>44</v>
      </c>
      <c r="I1" s="27"/>
      <c r="J1" s="27"/>
      <c r="K1" s="27"/>
      <c r="L1" s="27"/>
      <c r="M1" s="27"/>
      <c r="N1" s="27" t="s">
        <v>38</v>
      </c>
      <c r="O1" s="27"/>
      <c r="P1" s="27"/>
      <c r="Q1" s="27"/>
      <c r="R1" s="27"/>
      <c r="S1" s="27"/>
      <c r="T1" s="27" t="s">
        <v>39</v>
      </c>
      <c r="U1" s="27"/>
      <c r="V1" s="27"/>
      <c r="W1" s="27"/>
      <c r="X1" s="27"/>
      <c r="Y1" s="27"/>
    </row>
    <row r="2" spans="1:25" s="7" customFormat="1" ht="32.25" customHeight="1">
      <c r="A2" s="3" t="s">
        <v>27</v>
      </c>
      <c r="B2" s="1" t="s">
        <v>28</v>
      </c>
      <c r="C2" s="2" t="s">
        <v>29</v>
      </c>
      <c r="D2" s="2" t="s">
        <v>40</v>
      </c>
      <c r="E2" s="2" t="s">
        <v>31</v>
      </c>
      <c r="F2" s="3" t="s">
        <v>37</v>
      </c>
      <c r="G2" s="2" t="s">
        <v>30</v>
      </c>
      <c r="H2" s="1" t="s">
        <v>28</v>
      </c>
      <c r="I2" s="2" t="s">
        <v>29</v>
      </c>
      <c r="J2" s="2" t="s">
        <v>40</v>
      </c>
      <c r="K2" s="2" t="s">
        <v>31</v>
      </c>
      <c r="L2" s="3" t="s">
        <v>37</v>
      </c>
      <c r="M2" s="2" t="s">
        <v>30</v>
      </c>
      <c r="N2" s="1" t="s">
        <v>28</v>
      </c>
      <c r="O2" s="2" t="s">
        <v>29</v>
      </c>
      <c r="P2" s="2" t="s">
        <v>40</v>
      </c>
      <c r="Q2" s="2" t="s">
        <v>31</v>
      </c>
      <c r="R2" s="3" t="s">
        <v>37</v>
      </c>
      <c r="S2" s="2" t="s">
        <v>30</v>
      </c>
      <c r="T2" s="1" t="s">
        <v>28</v>
      </c>
      <c r="U2" s="2" t="s">
        <v>50</v>
      </c>
      <c r="V2" s="2"/>
      <c r="W2" s="2" t="s">
        <v>31</v>
      </c>
      <c r="X2" s="3" t="s">
        <v>37</v>
      </c>
      <c r="Y2" s="2" t="s">
        <v>30</v>
      </c>
    </row>
    <row r="3" spans="1:25">
      <c r="A3" s="8" t="s">
        <v>0</v>
      </c>
      <c r="B3" s="22">
        <v>269990</v>
      </c>
      <c r="C3" s="4">
        <v>42000</v>
      </c>
      <c r="D3" s="9" t="s">
        <v>41</v>
      </c>
      <c r="E3" s="4" t="s">
        <v>32</v>
      </c>
      <c r="F3" s="4">
        <v>46400</v>
      </c>
      <c r="G3" s="23">
        <f>+F3*6+C3</f>
        <v>320400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5">
      <c r="B4" s="4"/>
      <c r="C4" s="4">
        <v>42000</v>
      </c>
      <c r="D4" s="9" t="s">
        <v>41</v>
      </c>
      <c r="E4" s="4" t="s">
        <v>33</v>
      </c>
      <c r="F4" s="4">
        <v>26500</v>
      </c>
      <c r="G4" s="24">
        <f>+F4*12+C3</f>
        <v>360000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>
      <c r="B5" s="4"/>
      <c r="C5" s="4">
        <v>42000</v>
      </c>
      <c r="D5" s="9" t="s">
        <v>41</v>
      </c>
      <c r="E5" s="4" t="s">
        <v>34</v>
      </c>
      <c r="F5" s="4">
        <v>17000</v>
      </c>
      <c r="G5" s="25">
        <f>+F5*24+C3</f>
        <v>450000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>
      <c r="A6" s="8" t="s">
        <v>6</v>
      </c>
      <c r="B6" s="4"/>
      <c r="C6" s="4"/>
      <c r="D6" s="4"/>
      <c r="E6" s="4"/>
      <c r="F6" s="4"/>
      <c r="G6" s="4"/>
      <c r="H6" s="22">
        <v>353893</v>
      </c>
      <c r="I6" s="4">
        <v>70780</v>
      </c>
      <c r="J6" s="9" t="s">
        <v>45</v>
      </c>
      <c r="K6" s="4" t="s">
        <v>33</v>
      </c>
      <c r="L6" s="4">
        <v>31050</v>
      </c>
      <c r="M6" s="23">
        <f>+L6*12+I6</f>
        <v>443380</v>
      </c>
      <c r="N6" s="22">
        <v>474900</v>
      </c>
      <c r="O6" s="4">
        <v>71235</v>
      </c>
      <c r="P6" s="4" t="s">
        <v>41</v>
      </c>
      <c r="Q6" s="4" t="s">
        <v>32</v>
      </c>
      <c r="R6" s="4"/>
      <c r="S6" s="4"/>
      <c r="T6" s="22">
        <v>399990</v>
      </c>
      <c r="U6" s="4">
        <v>80000</v>
      </c>
      <c r="V6" s="9" t="s">
        <v>45</v>
      </c>
      <c r="W6" s="4" t="s">
        <v>33</v>
      </c>
      <c r="X6" s="4">
        <v>35629</v>
      </c>
      <c r="Y6" s="23">
        <f>+X6*12+U6</f>
        <v>507548</v>
      </c>
    </row>
    <row r="7" spans="1:25">
      <c r="B7" s="4"/>
      <c r="C7" s="4"/>
      <c r="D7" s="4"/>
      <c r="E7" s="4"/>
      <c r="F7" s="4"/>
      <c r="G7" s="4"/>
      <c r="H7" s="4"/>
      <c r="I7" s="4">
        <v>70780</v>
      </c>
      <c r="J7" s="9" t="s">
        <v>45</v>
      </c>
      <c r="K7" s="4" t="s">
        <v>34</v>
      </c>
      <c r="L7" s="4">
        <v>19535</v>
      </c>
      <c r="M7" s="24">
        <f>+L7*24+I7</f>
        <v>539620</v>
      </c>
      <c r="N7" s="4"/>
      <c r="O7" s="4">
        <v>71235</v>
      </c>
      <c r="P7" s="4" t="s">
        <v>41</v>
      </c>
      <c r="Q7" s="4" t="s">
        <v>33</v>
      </c>
      <c r="R7" s="4"/>
      <c r="S7" s="4"/>
      <c r="T7" s="4"/>
      <c r="U7" s="4">
        <v>80000</v>
      </c>
      <c r="V7" s="9" t="s">
        <v>45</v>
      </c>
      <c r="W7" s="4" t="s">
        <v>49</v>
      </c>
      <c r="X7" s="6">
        <v>26362</v>
      </c>
      <c r="Y7" s="24">
        <f>+X7*18+U7</f>
        <v>554516</v>
      </c>
    </row>
    <row r="8" spans="1:25">
      <c r="B8" s="4"/>
      <c r="C8" s="4"/>
      <c r="D8" s="4"/>
      <c r="E8" s="4"/>
      <c r="F8" s="4"/>
      <c r="G8" s="4"/>
      <c r="H8" s="4"/>
      <c r="I8" s="4">
        <v>70780</v>
      </c>
      <c r="J8" s="9" t="s">
        <v>45</v>
      </c>
      <c r="K8" s="4" t="s">
        <v>35</v>
      </c>
      <c r="L8" s="4">
        <v>16050</v>
      </c>
      <c r="M8" s="25">
        <f>+L8*36+I8</f>
        <v>648580</v>
      </c>
      <c r="N8" s="4"/>
      <c r="O8" s="4">
        <v>71235</v>
      </c>
      <c r="P8" s="4" t="s">
        <v>41</v>
      </c>
      <c r="Q8" s="4" t="s">
        <v>34</v>
      </c>
      <c r="R8" s="4"/>
      <c r="S8" s="4"/>
      <c r="T8" s="4"/>
      <c r="U8" s="4">
        <v>80000</v>
      </c>
      <c r="V8" s="9" t="s">
        <v>45</v>
      </c>
      <c r="W8" s="4" t="s">
        <v>34</v>
      </c>
      <c r="X8" s="4">
        <v>21849</v>
      </c>
      <c r="Y8" s="25">
        <f>+X8*24+U8</f>
        <v>604376</v>
      </c>
    </row>
    <row r="9" spans="1:25">
      <c r="B9" s="4"/>
      <c r="C9" s="4"/>
      <c r="D9" s="4"/>
      <c r="E9" s="4"/>
      <c r="F9" s="4"/>
      <c r="G9" s="4"/>
      <c r="H9" s="4"/>
      <c r="I9" s="4">
        <v>70780</v>
      </c>
      <c r="J9" s="9" t="s">
        <v>45</v>
      </c>
      <c r="K9" s="4" t="s">
        <v>43</v>
      </c>
      <c r="L9" s="4">
        <v>14500</v>
      </c>
      <c r="M9" s="26">
        <f>+L9*48+I9</f>
        <v>766780</v>
      </c>
      <c r="N9" s="4"/>
      <c r="O9" s="4">
        <v>71235</v>
      </c>
      <c r="P9" s="4" t="s">
        <v>41</v>
      </c>
      <c r="Q9" s="4" t="s">
        <v>35</v>
      </c>
      <c r="R9" s="4"/>
      <c r="S9" s="4"/>
      <c r="T9" s="4"/>
      <c r="U9" s="4"/>
      <c r="V9" s="4"/>
      <c r="W9" s="4"/>
      <c r="X9" s="4"/>
    </row>
    <row r="10" spans="1:25">
      <c r="A10" s="8" t="s">
        <v>42</v>
      </c>
      <c r="B10" s="4"/>
      <c r="C10" s="4"/>
      <c r="D10" s="4"/>
      <c r="E10" s="4"/>
      <c r="F10" s="4"/>
      <c r="G10" s="4"/>
      <c r="H10" s="22">
        <v>599900</v>
      </c>
      <c r="N10" s="22">
        <v>599900</v>
      </c>
      <c r="O10" s="4">
        <v>119980</v>
      </c>
      <c r="P10" s="4" t="s">
        <v>41</v>
      </c>
      <c r="Q10" s="4" t="s">
        <v>32</v>
      </c>
      <c r="R10" s="4">
        <v>91590</v>
      </c>
      <c r="S10" s="23">
        <v>669520</v>
      </c>
      <c r="T10" s="4"/>
      <c r="U10" s="4"/>
      <c r="V10" s="4"/>
      <c r="W10" s="4"/>
      <c r="X10" s="4"/>
    </row>
    <row r="11" spans="1:25">
      <c r="B11" s="4"/>
      <c r="C11" s="4"/>
      <c r="D11" s="4"/>
      <c r="E11" s="4"/>
      <c r="F11" s="4"/>
      <c r="G11" s="4"/>
      <c r="H11" s="4"/>
      <c r="I11" s="4">
        <v>119980</v>
      </c>
      <c r="J11" s="9" t="s">
        <v>45</v>
      </c>
      <c r="K11" s="4" t="s">
        <v>33</v>
      </c>
      <c r="L11" s="4">
        <v>51150</v>
      </c>
      <c r="M11" s="23">
        <f>+L11*12+I11</f>
        <v>733780</v>
      </c>
      <c r="N11" s="4"/>
      <c r="O11" s="4">
        <v>119980</v>
      </c>
      <c r="P11" s="4" t="s">
        <v>41</v>
      </c>
      <c r="Q11" s="4" t="s">
        <v>33</v>
      </c>
      <c r="R11" s="4">
        <v>51250</v>
      </c>
      <c r="S11" s="24">
        <v>734980</v>
      </c>
      <c r="T11" s="4"/>
      <c r="U11" s="4"/>
      <c r="V11" s="4"/>
      <c r="W11" s="4"/>
      <c r="X11" s="4"/>
    </row>
    <row r="12" spans="1:25">
      <c r="B12" s="4"/>
      <c r="C12" s="4"/>
      <c r="D12" s="4"/>
      <c r="E12" s="4"/>
      <c r="F12" s="4"/>
      <c r="G12" s="4"/>
      <c r="H12" s="4"/>
      <c r="I12" s="4">
        <v>119980</v>
      </c>
      <c r="J12" s="9" t="s">
        <v>45</v>
      </c>
      <c r="K12" s="4" t="s">
        <v>34</v>
      </c>
      <c r="L12" s="4">
        <v>31500</v>
      </c>
      <c r="M12" s="24">
        <f>+L12*24+I12</f>
        <v>875980</v>
      </c>
      <c r="N12" s="4"/>
      <c r="O12" s="4">
        <v>119980</v>
      </c>
      <c r="P12" s="4" t="s">
        <v>41</v>
      </c>
      <c r="Q12" s="4" t="s">
        <v>34</v>
      </c>
      <c r="R12" s="4">
        <v>31625</v>
      </c>
      <c r="S12" s="25">
        <v>878980</v>
      </c>
      <c r="T12" s="4"/>
      <c r="U12" s="4"/>
      <c r="V12" s="4"/>
      <c r="W12" s="4"/>
      <c r="X12" s="4"/>
    </row>
    <row r="13" spans="1:25">
      <c r="B13" s="4"/>
      <c r="C13" s="4"/>
      <c r="D13" s="4"/>
      <c r="E13" s="4"/>
      <c r="F13" s="4"/>
      <c r="G13" s="4"/>
      <c r="H13" s="4"/>
      <c r="I13" s="4">
        <v>119980</v>
      </c>
      <c r="J13" s="9" t="s">
        <v>45</v>
      </c>
      <c r="K13" s="4" t="s">
        <v>35</v>
      </c>
      <c r="L13" s="4">
        <v>25400</v>
      </c>
      <c r="M13" s="25">
        <f>+L13*36+I13</f>
        <v>1034380</v>
      </c>
      <c r="N13" s="4"/>
      <c r="O13" s="4">
        <v>119980</v>
      </c>
      <c r="P13" s="4" t="s">
        <v>41</v>
      </c>
      <c r="Q13" s="4" t="s">
        <v>35</v>
      </c>
      <c r="R13" s="4">
        <v>25560</v>
      </c>
      <c r="S13" s="26">
        <v>1040140</v>
      </c>
      <c r="T13" s="4"/>
      <c r="U13" s="4"/>
      <c r="V13" s="4"/>
      <c r="W13" s="4"/>
      <c r="X13" s="4"/>
    </row>
    <row r="14" spans="1:25">
      <c r="B14" s="4"/>
      <c r="C14" s="4"/>
      <c r="D14" s="4"/>
      <c r="E14" s="4"/>
      <c r="F14" s="4"/>
      <c r="G14" s="4"/>
      <c r="I14" s="4">
        <v>119980</v>
      </c>
      <c r="J14" s="9" t="s">
        <v>45</v>
      </c>
      <c r="K14" s="4" t="s">
        <v>43</v>
      </c>
      <c r="L14" s="4">
        <v>24566</v>
      </c>
      <c r="M14" s="26">
        <f>+L14*48+I14</f>
        <v>1299148</v>
      </c>
      <c r="N14" s="4"/>
      <c r="O14" s="4"/>
      <c r="P14" s="4"/>
      <c r="T14" s="4"/>
      <c r="U14" s="4"/>
      <c r="V14" s="4"/>
      <c r="W14" s="4"/>
      <c r="X14" s="4"/>
    </row>
    <row r="15" spans="1:25">
      <c r="A15" s="8" t="s">
        <v>1</v>
      </c>
      <c r="B15" s="22">
        <v>319999</v>
      </c>
      <c r="C15" s="4">
        <v>40000</v>
      </c>
      <c r="D15" s="9" t="s">
        <v>41</v>
      </c>
      <c r="E15" s="4" t="s">
        <v>32</v>
      </c>
      <c r="F15" s="4">
        <v>45000</v>
      </c>
      <c r="G15" s="23">
        <f>+F15*6+C15</f>
        <v>310000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>
      <c r="B16" s="4"/>
      <c r="C16" s="4">
        <v>40000</v>
      </c>
      <c r="D16" s="9" t="s">
        <v>41</v>
      </c>
      <c r="E16" s="4" t="s">
        <v>33</v>
      </c>
      <c r="F16" s="4">
        <v>25600</v>
      </c>
      <c r="G16" s="24">
        <f>+F16*12+C15</f>
        <v>347200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>
      <c r="B17" s="4"/>
      <c r="C17" s="4">
        <v>40000</v>
      </c>
      <c r="D17" s="9" t="s">
        <v>41</v>
      </c>
      <c r="E17" s="4" t="s">
        <v>34</v>
      </c>
      <c r="F17" s="4">
        <v>16500</v>
      </c>
      <c r="G17" s="25">
        <f>+F17*24+C15</f>
        <v>436000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>
      <c r="B18" s="4"/>
      <c r="C18" s="4"/>
      <c r="D18" s="9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>
      <c r="A19" s="8" t="s">
        <v>2</v>
      </c>
      <c r="B19" s="22">
        <v>699990</v>
      </c>
      <c r="C19" s="4">
        <v>80000</v>
      </c>
      <c r="D19" s="9" t="s">
        <v>41</v>
      </c>
      <c r="E19" s="4" t="s">
        <v>32</v>
      </c>
      <c r="F19" s="4">
        <v>128000</v>
      </c>
      <c r="G19" s="4">
        <f>+F19*6+C19</f>
        <v>848000</v>
      </c>
      <c r="H19" s="22">
        <v>731858</v>
      </c>
      <c r="I19" s="4">
        <v>146400</v>
      </c>
      <c r="J19" s="9" t="s">
        <v>45</v>
      </c>
      <c r="K19" s="4" t="s">
        <v>33</v>
      </c>
      <c r="L19" s="4">
        <v>62400</v>
      </c>
      <c r="M19" s="23">
        <f>+L19*12+I19</f>
        <v>895200</v>
      </c>
      <c r="N19" s="22">
        <v>899000</v>
      </c>
      <c r="O19" s="4">
        <v>134000</v>
      </c>
      <c r="P19" s="4" t="s">
        <v>41</v>
      </c>
      <c r="Q19" s="4" t="s">
        <v>32</v>
      </c>
      <c r="R19" s="4">
        <v>145975</v>
      </c>
      <c r="S19" s="4">
        <v>1010835</v>
      </c>
      <c r="T19" s="22">
        <v>749900</v>
      </c>
      <c r="U19" s="4">
        <v>149980</v>
      </c>
      <c r="V19" s="9" t="s">
        <v>45</v>
      </c>
      <c r="W19" s="4" t="s">
        <v>32</v>
      </c>
      <c r="X19" s="4">
        <v>114490</v>
      </c>
      <c r="Y19" s="23">
        <v>836920</v>
      </c>
    </row>
    <row r="20" spans="1:25">
      <c r="B20" s="4"/>
      <c r="C20" s="4">
        <v>80000</v>
      </c>
      <c r="D20" s="9" t="s">
        <v>41</v>
      </c>
      <c r="E20" s="4" t="s">
        <v>33</v>
      </c>
      <c r="F20" s="4">
        <v>73500</v>
      </c>
      <c r="G20" s="4">
        <f>+F20*12+C19</f>
        <v>962000</v>
      </c>
      <c r="H20" s="4"/>
      <c r="I20" s="4">
        <v>146400</v>
      </c>
      <c r="J20" s="9" t="s">
        <v>45</v>
      </c>
      <c r="K20" s="4" t="s">
        <v>34</v>
      </c>
      <c r="L20" s="4">
        <v>38400</v>
      </c>
      <c r="M20" s="24">
        <f>+L20*24+I20</f>
        <v>1068000</v>
      </c>
      <c r="N20" s="4"/>
      <c r="O20" s="4">
        <v>134000</v>
      </c>
      <c r="P20" s="4" t="s">
        <v>41</v>
      </c>
      <c r="Q20" s="4" t="s">
        <v>33</v>
      </c>
      <c r="R20" s="4">
        <v>81680</v>
      </c>
      <c r="S20" s="4">
        <v>1115145</v>
      </c>
      <c r="T20" s="4"/>
      <c r="U20" s="4">
        <v>149980</v>
      </c>
      <c r="V20" s="9" t="s">
        <v>45</v>
      </c>
      <c r="W20" s="4" t="s">
        <v>33</v>
      </c>
      <c r="X20" s="4">
        <v>64065</v>
      </c>
      <c r="Y20" s="24">
        <v>918760</v>
      </c>
    </row>
    <row r="21" spans="1:25">
      <c r="B21" s="4"/>
      <c r="C21" s="4">
        <v>80000</v>
      </c>
      <c r="D21" s="9" t="s">
        <v>41</v>
      </c>
      <c r="E21" s="4" t="s">
        <v>34</v>
      </c>
      <c r="F21" s="4">
        <v>47600</v>
      </c>
      <c r="G21" s="4">
        <f>+F21*24+C19</f>
        <v>1222400</v>
      </c>
      <c r="H21" s="4"/>
      <c r="I21" s="4">
        <v>146400</v>
      </c>
      <c r="J21" s="9" t="s">
        <v>45</v>
      </c>
      <c r="K21" s="4" t="s">
        <v>35</v>
      </c>
      <c r="L21" s="4">
        <v>30980</v>
      </c>
      <c r="M21" s="25">
        <f>+L21*36+I21</f>
        <v>1261680</v>
      </c>
      <c r="N21" s="4"/>
      <c r="O21" s="4">
        <v>134000</v>
      </c>
      <c r="P21" s="4" t="s">
        <v>41</v>
      </c>
      <c r="Q21" s="4" t="s">
        <v>34</v>
      </c>
      <c r="R21" s="4">
        <v>50450</v>
      </c>
      <c r="S21" s="4">
        <v>1344705</v>
      </c>
      <c r="T21" s="4"/>
      <c r="U21" s="4">
        <v>149980</v>
      </c>
      <c r="V21" s="9" t="s">
        <v>45</v>
      </c>
      <c r="W21" s="4" t="s">
        <v>34</v>
      </c>
      <c r="X21" s="4">
        <v>39530</v>
      </c>
      <c r="Y21" s="25">
        <v>1098700</v>
      </c>
    </row>
    <row r="22" spans="1:25">
      <c r="B22" s="4"/>
      <c r="C22" s="4"/>
      <c r="D22" s="4"/>
      <c r="E22" s="4"/>
      <c r="F22" s="4"/>
      <c r="G22" s="4"/>
      <c r="H22" s="4"/>
      <c r="I22" s="4">
        <v>146400</v>
      </c>
      <c r="J22" s="9" t="s">
        <v>45</v>
      </c>
      <c r="K22" s="4" t="s">
        <v>43</v>
      </c>
      <c r="L22" s="4">
        <v>27650</v>
      </c>
      <c r="M22" s="26">
        <f>+L22*48+I22</f>
        <v>1473600</v>
      </c>
      <c r="N22" s="4"/>
      <c r="O22" s="4">
        <v>134000</v>
      </c>
      <c r="P22" s="4" t="s">
        <v>41</v>
      </c>
      <c r="Q22" s="4" t="s">
        <v>35</v>
      </c>
      <c r="R22" s="4">
        <v>40735</v>
      </c>
      <c r="S22" s="4">
        <v>1601445</v>
      </c>
      <c r="T22" s="4"/>
      <c r="U22" s="4">
        <v>149980</v>
      </c>
      <c r="V22" s="9" t="s">
        <v>45</v>
      </c>
      <c r="W22" s="4" t="s">
        <v>35</v>
      </c>
      <c r="X22" s="4">
        <v>31940</v>
      </c>
      <c r="Y22" s="26">
        <v>1299820</v>
      </c>
    </row>
    <row r="23" spans="1:25">
      <c r="A23" s="5" t="s">
        <v>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22">
        <v>1098900</v>
      </c>
      <c r="O23" s="4">
        <v>219780</v>
      </c>
      <c r="P23" s="4" t="s">
        <v>41</v>
      </c>
      <c r="Q23" s="4" t="s">
        <v>32</v>
      </c>
      <c r="R23" s="4">
        <v>167770</v>
      </c>
      <c r="S23" s="4">
        <v>1226400</v>
      </c>
      <c r="T23" s="4"/>
      <c r="U23" s="4"/>
      <c r="V23" s="4"/>
      <c r="W23" s="4"/>
      <c r="X23" s="4"/>
    </row>
    <row r="24" spans="1: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219780</v>
      </c>
      <c r="P24" s="4" t="s">
        <v>41</v>
      </c>
      <c r="Q24" s="4" t="s">
        <v>33</v>
      </c>
      <c r="R24" s="4">
        <v>93875</v>
      </c>
      <c r="S24" s="4">
        <v>1346280</v>
      </c>
      <c r="T24" s="4"/>
      <c r="U24" s="4"/>
      <c r="V24" s="4"/>
      <c r="W24" s="4"/>
      <c r="X24" s="4"/>
    </row>
    <row r="25" spans="1: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219780</v>
      </c>
      <c r="P25" s="4" t="s">
        <v>41</v>
      </c>
      <c r="Q25" s="4" t="s">
        <v>34</v>
      </c>
      <c r="R25" s="4">
        <v>57930</v>
      </c>
      <c r="S25" s="4">
        <v>1610100</v>
      </c>
      <c r="T25" s="4"/>
      <c r="U25" s="4"/>
      <c r="V25" s="4"/>
      <c r="W25" s="4"/>
      <c r="X25" s="4"/>
    </row>
    <row r="26" spans="1: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219780</v>
      </c>
      <c r="P26" s="4" t="s">
        <v>41</v>
      </c>
      <c r="Q26" s="4" t="s">
        <v>35</v>
      </c>
      <c r="R26" s="4">
        <v>46815</v>
      </c>
      <c r="S26" s="4">
        <v>1905120</v>
      </c>
      <c r="T26" s="4"/>
      <c r="U26" s="4"/>
      <c r="V26" s="4"/>
      <c r="W26" s="4"/>
      <c r="X26" s="4"/>
    </row>
    <row r="27" spans="1:25">
      <c r="A27" s="5" t="s">
        <v>3</v>
      </c>
      <c r="B27" s="4" t="s">
        <v>5</v>
      </c>
      <c r="C27" s="4"/>
      <c r="D27" s="4"/>
      <c r="E27" s="4"/>
      <c r="F27" s="4"/>
      <c r="G27" s="4"/>
      <c r="H27" s="22">
        <v>66815</v>
      </c>
      <c r="I27" s="4"/>
      <c r="J27" s="4"/>
      <c r="K27" s="4"/>
      <c r="L27" s="4"/>
      <c r="M27" s="4"/>
      <c r="N27" s="22">
        <v>57990</v>
      </c>
      <c r="O27" s="4"/>
      <c r="P27" s="4"/>
      <c r="Q27" s="4"/>
      <c r="R27" s="4"/>
      <c r="S27" s="4"/>
      <c r="T27" s="4" t="s">
        <v>5</v>
      </c>
      <c r="U27" s="4"/>
      <c r="V27" s="4"/>
      <c r="W27" s="4"/>
      <c r="X27" s="4"/>
    </row>
    <row r="28" spans="1:25">
      <c r="A28" s="10" t="s">
        <v>4</v>
      </c>
      <c r="B28" s="4" t="s">
        <v>21</v>
      </c>
      <c r="C28" s="4"/>
      <c r="D28" s="4"/>
      <c r="E28" s="4"/>
      <c r="F28" s="4"/>
      <c r="G28" s="4"/>
      <c r="H28" s="4" t="s">
        <v>21</v>
      </c>
      <c r="I28" s="4"/>
      <c r="J28" s="4"/>
      <c r="K28" s="4"/>
      <c r="L28" s="4"/>
      <c r="M28" s="4"/>
      <c r="N28" s="4" t="s">
        <v>22</v>
      </c>
      <c r="O28" s="4"/>
      <c r="P28" s="4"/>
      <c r="Q28" s="4"/>
      <c r="R28" s="4"/>
      <c r="S28" s="4"/>
      <c r="T28" s="4" t="s">
        <v>22</v>
      </c>
      <c r="U28" s="4"/>
      <c r="V28" s="4"/>
      <c r="W28" s="4"/>
      <c r="X28" s="4"/>
    </row>
    <row r="29" spans="1:25">
      <c r="A29" s="11" t="s">
        <v>46</v>
      </c>
      <c r="C29" s="12"/>
      <c r="D29" s="12" t="s">
        <v>47</v>
      </c>
      <c r="E29" s="12"/>
      <c r="F29" s="12"/>
      <c r="G29" s="12"/>
      <c r="I29" s="12"/>
      <c r="J29" s="12" t="s">
        <v>48</v>
      </c>
      <c r="K29" s="12"/>
      <c r="L29" s="12"/>
      <c r="M29" s="12"/>
      <c r="N29" s="13" t="s">
        <v>23</v>
      </c>
      <c r="O29" s="12"/>
      <c r="P29" s="12"/>
      <c r="Q29" s="12"/>
      <c r="R29" s="12"/>
      <c r="S29" s="12"/>
      <c r="U29" s="12"/>
      <c r="V29" s="12" t="s">
        <v>48</v>
      </c>
      <c r="W29" s="12"/>
      <c r="X29" s="12"/>
    </row>
    <row r="30" spans="1: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5" ht="28">
      <c r="A31" s="8" t="s">
        <v>11</v>
      </c>
      <c r="H31" s="14" t="s">
        <v>19</v>
      </c>
      <c r="I31" s="14"/>
      <c r="J31" s="14"/>
      <c r="K31" s="14"/>
      <c r="L31" s="14"/>
      <c r="M31" s="14"/>
      <c r="N31" s="14" t="s">
        <v>10</v>
      </c>
      <c r="O31" s="14"/>
      <c r="P31" s="14"/>
      <c r="Q31" s="14"/>
      <c r="R31" s="14"/>
      <c r="S31" s="14"/>
      <c r="U31" s="14"/>
      <c r="V31" s="14"/>
      <c r="W31" s="14"/>
      <c r="X31" s="14"/>
    </row>
    <row r="32" spans="1:25">
      <c r="A32" s="5" t="s">
        <v>12</v>
      </c>
      <c r="H32" s="15" t="s">
        <v>20</v>
      </c>
      <c r="I32" s="15"/>
      <c r="J32" s="15"/>
      <c r="K32" s="15"/>
      <c r="L32" s="15"/>
      <c r="M32" s="15"/>
      <c r="N32" s="15" t="s">
        <v>13</v>
      </c>
      <c r="O32" s="15"/>
      <c r="P32" s="15"/>
      <c r="Q32" s="15"/>
      <c r="R32" s="15"/>
      <c r="S32" s="15"/>
      <c r="U32" s="15"/>
      <c r="V32" s="15"/>
      <c r="W32" s="15"/>
      <c r="X32" s="15"/>
    </row>
    <row r="33" spans="1:27">
      <c r="A33" s="5" t="s">
        <v>14</v>
      </c>
      <c r="H33" s="15">
        <v>218000</v>
      </c>
      <c r="I33" s="15"/>
      <c r="J33" s="15"/>
      <c r="K33" s="15"/>
      <c r="L33" s="15"/>
      <c r="M33" s="15"/>
      <c r="N33" s="15">
        <v>332925</v>
      </c>
      <c r="O33" s="15"/>
      <c r="P33" s="15"/>
      <c r="Q33" s="15"/>
      <c r="R33" s="15"/>
      <c r="S33" s="15"/>
      <c r="U33" s="15"/>
      <c r="V33" s="15"/>
      <c r="W33" s="15"/>
      <c r="X33" s="15"/>
    </row>
    <row r="34" spans="1:27">
      <c r="A34" s="5" t="s">
        <v>15</v>
      </c>
      <c r="H34" s="15" t="s">
        <v>16</v>
      </c>
      <c r="I34" s="15"/>
      <c r="J34" s="15"/>
      <c r="K34" s="15"/>
      <c r="L34" s="15"/>
      <c r="M34" s="15"/>
      <c r="N34" s="15" t="s">
        <v>16</v>
      </c>
      <c r="O34" s="15"/>
      <c r="P34" s="15"/>
      <c r="Q34" s="15"/>
      <c r="R34" s="15"/>
      <c r="S34" s="15"/>
      <c r="U34" s="15"/>
      <c r="V34" s="15"/>
      <c r="W34" s="15"/>
      <c r="X34" s="15"/>
    </row>
    <row r="35" spans="1:27">
      <c r="A35" s="5" t="s">
        <v>17</v>
      </c>
      <c r="B35" s="16">
        <v>0.45</v>
      </c>
      <c r="H35" s="15">
        <v>17000</v>
      </c>
      <c r="I35" s="15"/>
      <c r="J35" s="15"/>
      <c r="K35" s="15"/>
      <c r="L35" s="15"/>
      <c r="M35" s="15"/>
      <c r="N35" s="15">
        <v>22965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7">
      <c r="A36" s="5" t="s">
        <v>18</v>
      </c>
      <c r="B36" s="16">
        <v>0.45</v>
      </c>
      <c r="H36" s="15">
        <f>+H35*24</f>
        <v>408000</v>
      </c>
      <c r="I36" s="15"/>
      <c r="J36" s="15"/>
      <c r="K36" s="15"/>
      <c r="L36" s="15"/>
      <c r="M36" s="15"/>
      <c r="N36" s="15">
        <f>+N35*24</f>
        <v>551160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7">
      <c r="H37" s="17"/>
      <c r="I37" s="17"/>
      <c r="J37" s="17"/>
      <c r="K37" s="17"/>
      <c r="L37" s="17"/>
      <c r="M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7">
      <c r="N38" s="18"/>
    </row>
    <row r="39" spans="1:27" ht="112">
      <c r="A39" s="19" t="s">
        <v>24</v>
      </c>
      <c r="H39" s="20" t="s">
        <v>9</v>
      </c>
      <c r="I39" s="20"/>
      <c r="J39" s="20"/>
      <c r="K39" s="20"/>
      <c r="L39" s="20"/>
      <c r="M39" s="20"/>
      <c r="N39" s="18" t="s">
        <v>25</v>
      </c>
      <c r="O39" s="20"/>
      <c r="P39" s="20"/>
      <c r="Q39" s="20"/>
      <c r="R39" s="20"/>
      <c r="S39" s="20"/>
      <c r="T39" s="20"/>
      <c r="U39" s="20"/>
      <c r="V39" s="20"/>
      <c r="W39" s="20"/>
      <c r="X39" s="20"/>
      <c r="AA39" s="21"/>
    </row>
    <row r="40" spans="1:27">
      <c r="H40" s="13" t="s">
        <v>26</v>
      </c>
      <c r="I40" s="13"/>
      <c r="J40" s="13"/>
      <c r="K40" s="13"/>
      <c r="L40" s="13"/>
      <c r="M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7" ht="126">
      <c r="H41" s="20" t="s">
        <v>8</v>
      </c>
      <c r="I41" s="20"/>
      <c r="J41" s="20"/>
      <c r="K41" s="20"/>
      <c r="L41" s="20"/>
      <c r="M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</sheetData>
  <mergeCells count="4">
    <mergeCell ref="B1:G1"/>
    <mergeCell ref="N1:S1"/>
    <mergeCell ref="T1:Y1"/>
    <mergeCell ref="H1:M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Gustavi</cp:lastModifiedBy>
  <cp:lastPrinted>2018-06-06T20:56:11Z</cp:lastPrinted>
  <dcterms:created xsi:type="dcterms:W3CDTF">2018-06-06T20:48:43Z</dcterms:created>
  <dcterms:modified xsi:type="dcterms:W3CDTF">2018-07-25T00:29:05Z</dcterms:modified>
</cp:coreProperties>
</file>