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2202"/>
  <workbookPr autoCompressPictures="0"/>
  <bookViews>
    <workbookView xWindow="3260" yWindow="0" windowWidth="30320" windowHeight="13400"/>
  </bookViews>
  <sheets>
    <sheet name="COMPARATIVO COMPRA VRS RENTING" sheetId="2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" i="2" l="1"/>
  <c r="F25" i="2"/>
  <c r="F26" i="2"/>
  <c r="F27" i="2"/>
  <c r="G10" i="2"/>
  <c r="G13" i="2"/>
  <c r="H10" i="2"/>
  <c r="H13" i="2"/>
  <c r="I10" i="2"/>
  <c r="I13" i="2"/>
  <c r="H19" i="2"/>
  <c r="H21" i="2"/>
  <c r="G19" i="2"/>
  <c r="G21" i="2"/>
  <c r="I19" i="2"/>
  <c r="H22" i="2"/>
  <c r="H24" i="2"/>
  <c r="H26" i="2"/>
  <c r="H27" i="2"/>
  <c r="G22" i="2"/>
  <c r="G24" i="2"/>
  <c r="I21" i="2"/>
  <c r="I22" i="2"/>
  <c r="I24" i="2"/>
  <c r="J19" i="2"/>
  <c r="J21" i="2"/>
  <c r="J22" i="2"/>
  <c r="C10" i="2"/>
  <c r="C13" i="2"/>
  <c r="D10" i="2"/>
  <c r="D13" i="2"/>
  <c r="E10" i="2"/>
  <c r="J10" i="2"/>
  <c r="J13" i="2"/>
  <c r="B10" i="2"/>
  <c r="B13" i="2"/>
  <c r="C19" i="2"/>
  <c r="C21" i="2"/>
  <c r="C22" i="2"/>
  <c r="D19" i="2"/>
  <c r="E19" i="2"/>
  <c r="E21" i="2"/>
  <c r="E22" i="2"/>
  <c r="B19" i="2"/>
  <c r="E13" i="2"/>
  <c r="H25" i="2"/>
  <c r="G25" i="2"/>
  <c r="G26" i="2"/>
  <c r="G27" i="2"/>
  <c r="I26" i="2"/>
  <c r="I27" i="2"/>
  <c r="I25" i="2"/>
  <c r="C24" i="2"/>
  <c r="C26" i="2"/>
  <c r="C27" i="2"/>
  <c r="D21" i="2"/>
  <c r="D22" i="2"/>
  <c r="D24" i="2"/>
  <c r="D25" i="2"/>
  <c r="J24" i="2"/>
  <c r="J25" i="2"/>
  <c r="E24" i="2"/>
  <c r="E26" i="2"/>
  <c r="E27" i="2"/>
  <c r="B21" i="2"/>
  <c r="B22" i="2"/>
  <c r="B24" i="2"/>
  <c r="C25" i="2"/>
  <c r="E25" i="2"/>
  <c r="J26" i="2"/>
  <c r="J27" i="2"/>
  <c r="D26" i="2"/>
  <c r="D27" i="2"/>
  <c r="B25" i="2"/>
  <c r="B26" i="2"/>
  <c r="B27" i="2"/>
</calcChain>
</file>

<file path=xl/sharedStrings.xml><?xml version="1.0" encoding="utf-8"?>
<sst xmlns="http://schemas.openxmlformats.org/spreadsheetml/2006/main" count="33" uniqueCount="32">
  <si>
    <t>Compra de Contado</t>
  </si>
  <si>
    <t>Precio del Vehículo</t>
  </si>
  <si>
    <t>Marchamo (3 años)</t>
  </si>
  <si>
    <t>Seguro (3 años)</t>
  </si>
  <si>
    <t>Costo Financiero</t>
  </si>
  <si>
    <t>Total Gastos 36 Meses</t>
  </si>
  <si>
    <t>Menos Valor Mercado</t>
  </si>
  <si>
    <t>Total Neto</t>
  </si>
  <si>
    <t>Plazo (meses)</t>
  </si>
  <si>
    <t>Total</t>
  </si>
  <si>
    <t>Menos Ahorro Pago Impuesto Renta</t>
  </si>
  <si>
    <t>*Mantenimiento preventivo 25 mil km/año.</t>
  </si>
  <si>
    <t>Cuota*</t>
  </si>
  <si>
    <t>Llantas (2 juego)</t>
  </si>
  <si>
    <t xml:space="preserve">Provición Vehículo Sustituto </t>
  </si>
  <si>
    <t>YARIS</t>
  </si>
  <si>
    <t>COROLLA</t>
  </si>
  <si>
    <t>BEGO</t>
  </si>
  <si>
    <t>RAV-4</t>
  </si>
  <si>
    <t>RENTING</t>
  </si>
  <si>
    <t>DIFERENCIA A FAVOR 3 AÑOS</t>
  </si>
  <si>
    <t>DIFERENCIA A FAVOR POR 1 AÑO</t>
  </si>
  <si>
    <t>*Mantenimiento Preventivo (3 años)</t>
  </si>
  <si>
    <t>COLONES 3 AÑOS</t>
  </si>
  <si>
    <t>COLONES 1 AÑO</t>
  </si>
  <si>
    <t>COMPARATIVO POR UN CARRO</t>
  </si>
  <si>
    <t>HILUX</t>
  </si>
  <si>
    <t>HILUX Sencillo</t>
  </si>
  <si>
    <t>HI-ACE</t>
  </si>
  <si>
    <t>GRAND MAX</t>
  </si>
  <si>
    <t>PRADO</t>
  </si>
  <si>
    <r>
      <rPr>
        <b/>
        <sz val="14"/>
        <color theme="1"/>
        <rFont val="Calibri"/>
        <family val="2"/>
        <scheme val="minor"/>
      </rPr>
      <t>FUENTE</t>
    </r>
    <r>
      <rPr>
        <sz val="14"/>
        <color theme="1"/>
        <rFont val="Calibri"/>
        <scheme val="minor"/>
      </rPr>
      <t>: Budget Car-Renting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</si>
</sst>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[$$-409]#,##0"/>
    <numFmt numFmtId="166" formatCode="_(* #,##0_);_(* \(#,##0\);_(* &quot;-&quot;??_);_(@_)"/>
    <numFmt numFmtId="167" formatCode="_([$₡-140A]* #,##0.00_);_([$₡-140A]* \(#,##0.00\);_([$₡-140A]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rgb="FF000000"/>
      <name val="Calibri"/>
      <family val="2"/>
    </font>
    <font>
      <sz val="14"/>
      <name val="Arial"/>
      <family val="2"/>
    </font>
    <font>
      <sz val="11"/>
      <name val="Calibri"/>
      <family val="2"/>
      <scheme val="minor"/>
    </font>
    <font>
      <sz val="14"/>
      <color rgb="FF000000"/>
      <name val="Calibri"/>
      <family val="2"/>
    </font>
    <font>
      <b/>
      <sz val="14"/>
      <color rgb="FF000000"/>
      <name val="Calibri"/>
      <family val="2"/>
    </font>
    <font>
      <sz val="12"/>
      <color rgb="FF000000"/>
      <name val="Calibri"/>
      <family val="2"/>
    </font>
    <font>
      <b/>
      <sz val="14"/>
      <color rgb="FFFF0000"/>
      <name val="Calibri"/>
      <family val="2"/>
    </font>
    <font>
      <b/>
      <sz val="14"/>
      <color theme="1"/>
      <name val="Calibri"/>
      <family val="2"/>
      <scheme val="minor"/>
    </font>
    <font>
      <sz val="14"/>
      <color rgb="FFFF0000"/>
      <name val="Calibri"/>
      <family val="2"/>
    </font>
    <font>
      <b/>
      <sz val="14"/>
      <name val="Calibri"/>
      <family val="2"/>
    </font>
    <font>
      <b/>
      <sz val="14"/>
      <color theme="1" tint="0.34998626667073579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4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rgb="FF000000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</cellStyleXfs>
  <cellXfs count="31">
    <xf numFmtId="0" fontId="0" fillId="0" borderId="0" xfId="0"/>
    <xf numFmtId="0" fontId="3" fillId="0" borderId="0" xfId="0" applyFont="1" applyAlignment="1">
      <alignment wrapText="1"/>
    </xf>
    <xf numFmtId="0" fontId="4" fillId="0" borderId="0" xfId="0" applyFont="1"/>
    <xf numFmtId="0" fontId="5" fillId="0" borderId="0" xfId="0" applyFont="1" applyAlignment="1">
      <alignment horizontal="left" wrapText="1" readingOrder="1"/>
    </xf>
    <xf numFmtId="9" fontId="0" fillId="0" borderId="0" xfId="1" applyFont="1"/>
    <xf numFmtId="0" fontId="6" fillId="0" borderId="0" xfId="0" applyFont="1" applyAlignment="1">
      <alignment horizontal="left" wrapText="1" readingOrder="1"/>
    </xf>
    <xf numFmtId="165" fontId="6" fillId="0" borderId="0" xfId="0" applyNumberFormat="1" applyFont="1" applyBorder="1" applyAlignment="1">
      <alignment horizontal="right" wrapText="1" readingOrder="1"/>
    </xf>
    <xf numFmtId="165" fontId="5" fillId="0" borderId="3" xfId="0" applyNumberFormat="1" applyFont="1" applyBorder="1" applyAlignment="1">
      <alignment horizontal="right" wrapText="1" readingOrder="1"/>
    </xf>
    <xf numFmtId="165" fontId="3" fillId="0" borderId="0" xfId="0" applyNumberFormat="1" applyFont="1" applyAlignment="1">
      <alignment wrapText="1"/>
    </xf>
    <xf numFmtId="165" fontId="8" fillId="0" borderId="2" xfId="0" applyNumberFormat="1" applyFont="1" applyBorder="1" applyAlignment="1">
      <alignment horizontal="right" wrapText="1" readingOrder="1"/>
    </xf>
    <xf numFmtId="0" fontId="9" fillId="2" borderId="0" xfId="0" applyFont="1" applyFill="1" applyAlignment="1">
      <alignment horizontal="center"/>
    </xf>
    <xf numFmtId="166" fontId="5" fillId="0" borderId="0" xfId="2" applyNumberFormat="1" applyFont="1" applyAlignment="1">
      <alignment horizontal="right" wrapText="1" readingOrder="1"/>
    </xf>
    <xf numFmtId="165" fontId="10" fillId="0" borderId="0" xfId="0" applyNumberFormat="1" applyFont="1" applyAlignment="1">
      <alignment horizontal="right" wrapText="1" readingOrder="1"/>
    </xf>
    <xf numFmtId="165" fontId="10" fillId="0" borderId="1" xfId="0" applyNumberFormat="1" applyFont="1" applyBorder="1" applyAlignment="1">
      <alignment horizontal="right" wrapText="1" readingOrder="1"/>
    </xf>
    <xf numFmtId="165" fontId="11" fillId="0" borderId="0" xfId="0" applyNumberFormat="1" applyFont="1" applyBorder="1" applyAlignment="1">
      <alignment horizontal="right" wrapText="1" readingOrder="1"/>
    </xf>
    <xf numFmtId="0" fontId="0" fillId="0" borderId="0" xfId="0" applyBorder="1"/>
    <xf numFmtId="165" fontId="11" fillId="0" borderId="4" xfId="0" applyNumberFormat="1" applyFont="1" applyBorder="1" applyAlignment="1">
      <alignment horizontal="right" wrapText="1" readingOrder="1"/>
    </xf>
    <xf numFmtId="167" fontId="12" fillId="0" borderId="5" xfId="0" applyNumberFormat="1" applyFont="1" applyBorder="1"/>
    <xf numFmtId="0" fontId="13" fillId="3" borderId="0" xfId="0" applyFont="1" applyFill="1"/>
    <xf numFmtId="165" fontId="5" fillId="0" borderId="0" xfId="0" applyNumberFormat="1" applyFont="1" applyAlignment="1">
      <alignment horizontal="right" wrapText="1" readingOrder="1"/>
    </xf>
    <xf numFmtId="165" fontId="10" fillId="4" borderId="0" xfId="0" applyNumberFormat="1" applyFont="1" applyFill="1" applyAlignment="1">
      <alignment horizontal="right" wrapText="1" readingOrder="1"/>
    </xf>
    <xf numFmtId="165" fontId="8" fillId="4" borderId="2" xfId="0" applyNumberFormat="1" applyFont="1" applyFill="1" applyBorder="1" applyAlignment="1">
      <alignment horizontal="right" wrapText="1" readingOrder="1"/>
    </xf>
    <xf numFmtId="165" fontId="6" fillId="4" borderId="0" xfId="0" applyNumberFormat="1" applyFont="1" applyFill="1" applyBorder="1" applyAlignment="1">
      <alignment horizontal="right" wrapText="1" readingOrder="1"/>
    </xf>
    <xf numFmtId="165" fontId="5" fillId="4" borderId="3" xfId="0" applyNumberFormat="1" applyFont="1" applyFill="1" applyBorder="1" applyAlignment="1">
      <alignment horizontal="right" wrapText="1" readingOrder="1"/>
    </xf>
    <xf numFmtId="166" fontId="5" fillId="4" borderId="0" xfId="2" applyNumberFormat="1" applyFont="1" applyFill="1" applyAlignment="1">
      <alignment horizontal="right" wrapText="1" readingOrder="1"/>
    </xf>
    <xf numFmtId="165" fontId="11" fillId="4" borderId="0" xfId="0" applyNumberFormat="1" applyFont="1" applyFill="1" applyBorder="1" applyAlignment="1">
      <alignment horizontal="right" wrapText="1" readingOrder="1"/>
    </xf>
    <xf numFmtId="167" fontId="12" fillId="4" borderId="5" xfId="0" applyNumberFormat="1" applyFont="1" applyFill="1" applyBorder="1"/>
    <xf numFmtId="165" fontId="11" fillId="4" borderId="4" xfId="0" applyNumberFormat="1" applyFont="1" applyFill="1" applyBorder="1" applyAlignment="1">
      <alignment horizontal="right" wrapText="1" readingOrder="1"/>
    </xf>
    <xf numFmtId="0" fontId="7" fillId="0" borderId="0" xfId="0" applyFont="1" applyAlignment="1">
      <alignment horizontal="left" wrapText="1" readingOrder="1"/>
    </xf>
    <xf numFmtId="0" fontId="2" fillId="0" borderId="0" xfId="0" applyFont="1" applyAlignment="1">
      <alignment horizontal="center" wrapText="1" readingOrder="1"/>
    </xf>
    <xf numFmtId="0" fontId="16" fillId="0" borderId="0" xfId="0" applyFont="1"/>
  </cellXfs>
  <cellStyles count="7">
    <cellStyle name="Hipervínculo" xfId="3" builtinId="8" hidden="1"/>
    <cellStyle name="Hipervínculo" xfId="5" builtinId="8" hidden="1"/>
    <cellStyle name="Hipervínculo visitado" xfId="4" builtinId="9" hidden="1"/>
    <cellStyle name="Hipervínculo visitado" xfId="6" builtinId="9" hidden="1"/>
    <cellStyle name="Millares" xfId="2" builtinId="3"/>
    <cellStyle name="Normal" xfId="0" builtinId="0"/>
    <cellStyle name="Porcentual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tabSelected="1" topLeftCell="A11" workbookViewId="0">
      <selection activeCell="C33" sqref="C33"/>
    </sheetView>
  </sheetViews>
  <sheetFormatPr baseColWidth="10" defaultRowHeight="20" customHeight="1" x14ac:dyDescent="0"/>
  <cols>
    <col min="1" max="1" width="43.1640625" bestFit="1" customWidth="1"/>
    <col min="2" max="5" width="19.5" bestFit="1" customWidth="1"/>
    <col min="6" max="6" width="21" bestFit="1" customWidth="1"/>
    <col min="7" max="7" width="19.5" bestFit="1" customWidth="1"/>
    <col min="8" max="9" width="19.5" hidden="1" customWidth="1"/>
    <col min="10" max="10" width="19.5" bestFit="1" customWidth="1"/>
    <col min="11" max="11" width="18.33203125" customWidth="1"/>
  </cols>
  <sheetData>
    <row r="1" spans="1:19" ht="20" customHeight="1">
      <c r="A1" s="18" t="s">
        <v>25</v>
      </c>
      <c r="B1" s="10" t="s">
        <v>15</v>
      </c>
      <c r="C1" s="10" t="s">
        <v>16</v>
      </c>
      <c r="D1" s="10" t="s">
        <v>17</v>
      </c>
      <c r="E1" s="10" t="s">
        <v>18</v>
      </c>
      <c r="F1" s="10" t="s">
        <v>30</v>
      </c>
      <c r="G1" s="10" t="s">
        <v>28</v>
      </c>
      <c r="H1" s="10" t="s">
        <v>29</v>
      </c>
      <c r="I1" s="10" t="s">
        <v>27</v>
      </c>
      <c r="J1" s="10" t="s">
        <v>26</v>
      </c>
    </row>
    <row r="2" spans="1:19" ht="30" customHeight="1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"/>
    </row>
    <row r="3" spans="1:19" ht="20" customHeight="1">
      <c r="A3" s="3" t="s">
        <v>1</v>
      </c>
      <c r="B3" s="12">
        <v>23600</v>
      </c>
      <c r="C3" s="12">
        <v>26300</v>
      </c>
      <c r="D3" s="12">
        <v>28900</v>
      </c>
      <c r="E3" s="12">
        <v>39400</v>
      </c>
      <c r="F3" s="20">
        <v>55000</v>
      </c>
      <c r="G3" s="12">
        <v>41700</v>
      </c>
      <c r="H3" s="12">
        <v>25600</v>
      </c>
      <c r="I3" s="12">
        <v>33800</v>
      </c>
      <c r="J3" s="12">
        <v>45000</v>
      </c>
    </row>
    <row r="4" spans="1:19" ht="20" customHeight="1">
      <c r="A4" s="3" t="s">
        <v>2</v>
      </c>
      <c r="B4" s="12">
        <v>2151</v>
      </c>
      <c r="C4" s="12">
        <v>2653</v>
      </c>
      <c r="D4" s="12">
        <v>2226.2796610169494</v>
      </c>
      <c r="E4" s="12">
        <v>3821</v>
      </c>
      <c r="F4" s="20">
        <v>4720</v>
      </c>
      <c r="G4" s="12">
        <v>3933.72296035622</v>
      </c>
      <c r="H4" s="12">
        <v>2320.6135449583458</v>
      </c>
      <c r="I4" s="12">
        <v>3188.4852772191903</v>
      </c>
      <c r="J4" s="12">
        <v>4521</v>
      </c>
      <c r="K4" s="4"/>
    </row>
    <row r="5" spans="1:19" ht="20" customHeight="1">
      <c r="A5" s="3" t="s">
        <v>22</v>
      </c>
      <c r="B5" s="12">
        <v>1606</v>
      </c>
      <c r="C5" s="12">
        <v>1789.7372881355932</v>
      </c>
      <c r="D5" s="12">
        <v>1966.6694915254236</v>
      </c>
      <c r="E5" s="12">
        <v>2681.2033898305085</v>
      </c>
      <c r="F5" s="20">
        <v>6490</v>
      </c>
      <c r="G5" s="12">
        <v>3475.0049913817866</v>
      </c>
      <c r="H5" s="12">
        <v>2050.0029445561618</v>
      </c>
      <c r="I5" s="12">
        <v>2816.6707124389541</v>
      </c>
      <c r="J5" s="12">
        <v>3062.28813559322</v>
      </c>
      <c r="K5" s="4"/>
    </row>
    <row r="6" spans="1:19" ht="20" customHeight="1">
      <c r="A6" s="3" t="s">
        <v>3</v>
      </c>
      <c r="B6" s="12">
        <v>2340</v>
      </c>
      <c r="C6" s="12">
        <v>2607.7118644067796</v>
      </c>
      <c r="D6" s="12">
        <v>2865.5084745762715</v>
      </c>
      <c r="E6" s="12">
        <v>3906.6101694915255</v>
      </c>
      <c r="F6" s="20">
        <v>9440</v>
      </c>
      <c r="G6" s="12">
        <v>5063.20777075553</v>
      </c>
      <c r="H6" s="12">
        <v>2986.92832519391</v>
      </c>
      <c r="I6" s="12">
        <v>4103.9909508761848</v>
      </c>
      <c r="J6" s="12">
        <v>4461.8644067796613</v>
      </c>
      <c r="K6" s="4"/>
    </row>
    <row r="7" spans="1:19" ht="20" customHeight="1">
      <c r="A7" s="3" t="s">
        <v>13</v>
      </c>
      <c r="B7" s="12">
        <v>802</v>
      </c>
      <c r="C7" s="12">
        <v>893.75423728813553</v>
      </c>
      <c r="D7" s="12">
        <v>982.11016949152543</v>
      </c>
      <c r="E7" s="12">
        <v>1338.9322033898304</v>
      </c>
      <c r="F7" s="20">
        <v>2950</v>
      </c>
      <c r="G7" s="12">
        <v>1735.338731686297</v>
      </c>
      <c r="H7" s="12">
        <v>1023.7250071818443</v>
      </c>
      <c r="I7" s="12">
        <v>1406.5815139327779</v>
      </c>
      <c r="J7" s="12">
        <v>1529.2372881355932</v>
      </c>
      <c r="K7" s="4"/>
    </row>
    <row r="8" spans="1:19" ht="20" customHeight="1">
      <c r="A8" s="3" t="s">
        <v>14</v>
      </c>
      <c r="B8" s="12">
        <v>2340</v>
      </c>
      <c r="C8" s="12">
        <v>2607.7118644067796</v>
      </c>
      <c r="D8" s="12">
        <v>2865.5084745762715</v>
      </c>
      <c r="E8" s="12">
        <v>3906.6101694915255</v>
      </c>
      <c r="F8" s="20">
        <v>9440</v>
      </c>
      <c r="G8" s="12">
        <v>5063.20777075553</v>
      </c>
      <c r="H8" s="12">
        <v>2986.92832519391</v>
      </c>
      <c r="I8" s="12">
        <v>4103.9909508761848</v>
      </c>
      <c r="J8" s="12">
        <v>4461.8644067796613</v>
      </c>
      <c r="K8" s="4"/>
    </row>
    <row r="9" spans="1:19" ht="20" customHeight="1" thickBot="1">
      <c r="A9" s="3" t="s">
        <v>4</v>
      </c>
      <c r="B9" s="13">
        <v>5664</v>
      </c>
      <c r="C9" s="13">
        <v>6312</v>
      </c>
      <c r="D9" s="12">
        <v>6936</v>
      </c>
      <c r="E9" s="12">
        <v>9456</v>
      </c>
      <c r="F9" s="20">
        <v>21240</v>
      </c>
      <c r="G9" s="12">
        <v>12255.559322033898</v>
      </c>
      <c r="H9" s="12">
        <v>7229.8983050847455</v>
      </c>
      <c r="I9" s="12">
        <v>9933.7627118644068</v>
      </c>
      <c r="J9" s="12">
        <v>10800</v>
      </c>
      <c r="K9" s="4"/>
      <c r="L9" s="4"/>
      <c r="M9" s="4"/>
      <c r="N9" s="4"/>
      <c r="O9" s="4"/>
      <c r="P9" s="4"/>
      <c r="Q9" s="4"/>
      <c r="R9" s="4"/>
      <c r="S9" s="4"/>
    </row>
    <row r="10" spans="1:19" ht="20" customHeight="1">
      <c r="A10" s="5" t="s">
        <v>5</v>
      </c>
      <c r="B10" s="9">
        <f>SUM(B3:B9)</f>
        <v>38503</v>
      </c>
      <c r="C10" s="9">
        <f>SUM(C3:C9)</f>
        <v>43163.91525423729</v>
      </c>
      <c r="D10" s="9">
        <f>SUM(D3:D9)</f>
        <v>46742.076271186445</v>
      </c>
      <c r="E10" s="9">
        <f>SUM(E3:E9)</f>
        <v>64510.355932203391</v>
      </c>
      <c r="F10" s="21">
        <v>113280</v>
      </c>
      <c r="G10" s="9">
        <f t="shared" ref="G10:I10" si="0">SUM(G3:G9)</f>
        <v>73226.041546969253</v>
      </c>
      <c r="H10" s="9">
        <f t="shared" si="0"/>
        <v>44198.096452168917</v>
      </c>
      <c r="I10" s="9">
        <f t="shared" si="0"/>
        <v>59353.482117207699</v>
      </c>
      <c r="J10" s="9">
        <f>SUM(J3:J9)</f>
        <v>73836.254237288143</v>
      </c>
    </row>
    <row r="11" spans="1:19" ht="20" customHeight="1">
      <c r="A11" s="5"/>
      <c r="B11" s="6"/>
      <c r="C11" s="6"/>
      <c r="D11" s="6"/>
      <c r="E11" s="6"/>
      <c r="F11" s="22"/>
      <c r="G11" s="6"/>
      <c r="H11" s="6"/>
      <c r="I11" s="6"/>
      <c r="J11" s="6"/>
    </row>
    <row r="12" spans="1:19" ht="20" customHeight="1" thickBot="1">
      <c r="A12" s="5" t="s">
        <v>6</v>
      </c>
      <c r="B12" s="7">
        <v>13835</v>
      </c>
      <c r="C12" s="7">
        <v>15417.817796610168</v>
      </c>
      <c r="D12" s="7">
        <v>16942.012711864405</v>
      </c>
      <c r="E12" s="7">
        <v>23097.415254237287</v>
      </c>
      <c r="F12" s="23">
        <v>41000</v>
      </c>
      <c r="G12" s="19">
        <v>29935.675003590921</v>
      </c>
      <c r="H12" s="19">
        <v>17659.894606434929</v>
      </c>
      <c r="I12" s="19">
        <v>24264.408036483768</v>
      </c>
      <c r="J12" s="7">
        <v>26380.296610169491</v>
      </c>
      <c r="K12" s="4"/>
    </row>
    <row r="13" spans="1:19" ht="20" customHeight="1">
      <c r="A13" s="5" t="s">
        <v>7</v>
      </c>
      <c r="B13" s="9">
        <f>+B10-B12</f>
        <v>24668</v>
      </c>
      <c r="C13" s="9">
        <f t="shared" ref="C13:J13" si="1">+C10-C12</f>
        <v>27746.097457627122</v>
      </c>
      <c r="D13" s="9">
        <f t="shared" si="1"/>
        <v>29800.06355932204</v>
      </c>
      <c r="E13" s="9">
        <f t="shared" si="1"/>
        <v>41412.940677966108</v>
      </c>
      <c r="F13" s="21">
        <v>72280</v>
      </c>
      <c r="G13" s="9">
        <f t="shared" si="1"/>
        <v>43290.366543378332</v>
      </c>
      <c r="H13" s="9">
        <f t="shared" si="1"/>
        <v>26538.201845733987</v>
      </c>
      <c r="I13" s="9">
        <f t="shared" si="1"/>
        <v>35089.074080723934</v>
      </c>
      <c r="J13" s="9">
        <f t="shared" si="1"/>
        <v>47455.957627118652</v>
      </c>
      <c r="K13" s="2"/>
    </row>
    <row r="14" spans="1:19" ht="7.5" customHeight="1">
      <c r="A14" s="5"/>
      <c r="B14" s="6"/>
      <c r="C14" s="6"/>
      <c r="D14" s="6"/>
      <c r="E14" s="6"/>
      <c r="F14" s="6"/>
      <c r="G14" s="6"/>
      <c r="H14" s="6"/>
      <c r="I14" s="6"/>
      <c r="J14" s="6"/>
      <c r="K14" s="2"/>
    </row>
    <row r="15" spans="1:19" ht="7.5" customHeight="1">
      <c r="A15" s="1"/>
      <c r="B15" s="8"/>
      <c r="C15" s="8"/>
      <c r="D15" s="8"/>
      <c r="E15" s="8"/>
      <c r="F15" s="8"/>
      <c r="G15" s="8"/>
      <c r="H15" s="8"/>
      <c r="I15" s="8"/>
      <c r="J15" s="8"/>
      <c r="K15" s="2"/>
    </row>
    <row r="16" spans="1:19" ht="30" customHeight="1">
      <c r="A16" s="29" t="s">
        <v>19</v>
      </c>
      <c r="B16" s="29"/>
      <c r="C16" s="29"/>
      <c r="D16" s="29"/>
      <c r="E16" s="29"/>
      <c r="F16" s="29"/>
      <c r="G16" s="29"/>
      <c r="H16" s="29"/>
      <c r="I16" s="29"/>
      <c r="J16" s="29"/>
      <c r="K16" s="2"/>
    </row>
    <row r="17" spans="1:11" ht="20" customHeight="1">
      <c r="A17" s="3" t="s">
        <v>12</v>
      </c>
      <c r="B17" s="12">
        <v>712</v>
      </c>
      <c r="C17" s="12">
        <v>817</v>
      </c>
      <c r="D17" s="12">
        <v>933</v>
      </c>
      <c r="E17" s="12">
        <v>1024</v>
      </c>
      <c r="F17" s="20">
        <v>1863</v>
      </c>
      <c r="G17" s="12">
        <v>1200</v>
      </c>
      <c r="H17" s="12">
        <v>750</v>
      </c>
      <c r="I17" s="12">
        <v>1020</v>
      </c>
      <c r="J17" s="12">
        <v>1399.5</v>
      </c>
      <c r="K17" s="2"/>
    </row>
    <row r="18" spans="1:11" ht="20" customHeight="1" thickBot="1">
      <c r="A18" s="3" t="s">
        <v>8</v>
      </c>
      <c r="B18" s="11">
        <v>36</v>
      </c>
      <c r="C18" s="11">
        <v>36</v>
      </c>
      <c r="D18" s="11">
        <v>36</v>
      </c>
      <c r="E18" s="11">
        <v>36</v>
      </c>
      <c r="F18" s="24">
        <v>36</v>
      </c>
      <c r="G18" s="11">
        <v>36</v>
      </c>
      <c r="H18" s="11">
        <v>36</v>
      </c>
      <c r="I18" s="11">
        <v>36</v>
      </c>
      <c r="J18" s="11">
        <v>36</v>
      </c>
      <c r="K18" s="2"/>
    </row>
    <row r="19" spans="1:11" ht="20" customHeight="1">
      <c r="A19" s="5" t="s">
        <v>9</v>
      </c>
      <c r="B19" s="9">
        <f>+B17*B18</f>
        <v>25632</v>
      </c>
      <c r="C19" s="9">
        <f t="shared" ref="C19:J19" si="2">+C17*C18</f>
        <v>29412</v>
      </c>
      <c r="D19" s="9">
        <f t="shared" si="2"/>
        <v>33588</v>
      </c>
      <c r="E19" s="9">
        <f t="shared" si="2"/>
        <v>36864</v>
      </c>
      <c r="F19" s="21">
        <v>67068</v>
      </c>
      <c r="G19" s="9">
        <f t="shared" si="2"/>
        <v>43200</v>
      </c>
      <c r="H19" s="9">
        <f t="shared" si="2"/>
        <v>27000</v>
      </c>
      <c r="I19" s="9">
        <f t="shared" si="2"/>
        <v>36720</v>
      </c>
      <c r="J19" s="9">
        <f t="shared" si="2"/>
        <v>50382</v>
      </c>
      <c r="K19" s="2"/>
    </row>
    <row r="20" spans="1:11" ht="10.5" customHeight="1">
      <c r="A20" s="5"/>
      <c r="B20" s="6"/>
      <c r="C20" s="6"/>
      <c r="D20" s="6"/>
      <c r="E20" s="6"/>
      <c r="F20" s="22"/>
      <c r="G20" s="6"/>
      <c r="H20" s="6"/>
      <c r="I20" s="6"/>
      <c r="J20" s="6"/>
      <c r="K20" s="2"/>
    </row>
    <row r="21" spans="1:11" ht="20" customHeight="1" thickBot="1">
      <c r="A21" s="5" t="s">
        <v>10</v>
      </c>
      <c r="B21" s="7">
        <f>+B19*30%</f>
        <v>7689.5999999999995</v>
      </c>
      <c r="C21" s="7">
        <f t="shared" ref="C21:I21" si="3">+C19*30%</f>
        <v>8823.6</v>
      </c>
      <c r="D21" s="7">
        <f t="shared" si="3"/>
        <v>10076.4</v>
      </c>
      <c r="E21" s="7">
        <f t="shared" si="3"/>
        <v>11059.199999999999</v>
      </c>
      <c r="F21" s="23">
        <v>20120.399999999998</v>
      </c>
      <c r="G21" s="7">
        <f t="shared" si="3"/>
        <v>12960</v>
      </c>
      <c r="H21" s="7">
        <f t="shared" si="3"/>
        <v>8100</v>
      </c>
      <c r="I21" s="7">
        <f t="shared" si="3"/>
        <v>11016</v>
      </c>
      <c r="J21" s="7">
        <f t="shared" ref="J21" si="4">+J19*30%</f>
        <v>15114.599999999999</v>
      </c>
      <c r="K21" s="2"/>
    </row>
    <row r="22" spans="1:11" ht="20" customHeight="1">
      <c r="A22" s="5" t="s">
        <v>7</v>
      </c>
      <c r="B22" s="9">
        <f>+B19-B21</f>
        <v>17942.400000000001</v>
      </c>
      <c r="C22" s="9">
        <f t="shared" ref="C22:J22" si="5">+C19-C21</f>
        <v>20588.400000000001</v>
      </c>
      <c r="D22" s="9">
        <f t="shared" si="5"/>
        <v>23511.599999999999</v>
      </c>
      <c r="E22" s="9">
        <f t="shared" si="5"/>
        <v>25804.800000000003</v>
      </c>
      <c r="F22" s="21">
        <v>46947.600000000006</v>
      </c>
      <c r="G22" s="9">
        <f t="shared" si="5"/>
        <v>30240</v>
      </c>
      <c r="H22" s="9">
        <f t="shared" si="5"/>
        <v>18900</v>
      </c>
      <c r="I22" s="9">
        <f t="shared" si="5"/>
        <v>25704</v>
      </c>
      <c r="J22" s="9">
        <f t="shared" si="5"/>
        <v>35267.4</v>
      </c>
      <c r="K22" s="2"/>
    </row>
    <row r="23" spans="1:11" ht="20" customHeight="1">
      <c r="B23" s="15"/>
      <c r="C23" s="15"/>
      <c r="D23" s="15"/>
      <c r="E23" s="15"/>
      <c r="F23" s="15"/>
      <c r="G23" s="15"/>
      <c r="H23" s="15"/>
      <c r="I23" s="15"/>
      <c r="J23" s="15"/>
      <c r="K23" s="2"/>
    </row>
    <row r="24" spans="1:11" ht="38.25" customHeight="1" thickBot="1">
      <c r="A24" s="5" t="s">
        <v>20</v>
      </c>
      <c r="B24" s="14">
        <f>+B13-B22</f>
        <v>6725.5999999999985</v>
      </c>
      <c r="C24" s="14">
        <f t="shared" ref="C24:I24" si="6">+C13-C22</f>
        <v>7157.6974576271205</v>
      </c>
      <c r="D24" s="14">
        <f t="shared" si="6"/>
        <v>6288.463559322041</v>
      </c>
      <c r="E24" s="14">
        <f t="shared" si="6"/>
        <v>15608.140677966105</v>
      </c>
      <c r="F24" s="25">
        <f t="shared" ref="F24" si="7">+F13-F22</f>
        <v>25332.399999999994</v>
      </c>
      <c r="G24" s="14">
        <f t="shared" si="6"/>
        <v>13050.366543378332</v>
      </c>
      <c r="H24" s="14">
        <f t="shared" si="6"/>
        <v>7638.2018457339873</v>
      </c>
      <c r="I24" s="14">
        <f t="shared" si="6"/>
        <v>9385.0740807239345</v>
      </c>
      <c r="J24" s="14">
        <f t="shared" ref="J24" si="8">+J13-J22</f>
        <v>12188.557627118651</v>
      </c>
      <c r="K24" s="2"/>
    </row>
    <row r="25" spans="1:11" ht="20" customHeight="1" thickBot="1">
      <c r="A25" s="5" t="s">
        <v>23</v>
      </c>
      <c r="B25" s="17">
        <f t="shared" ref="B25:F25" si="9">+B24*534</f>
        <v>3591470.3999999994</v>
      </c>
      <c r="C25" s="17">
        <f t="shared" si="9"/>
        <v>3822210.4423728823</v>
      </c>
      <c r="D25" s="17">
        <f t="shared" si="9"/>
        <v>3358039.5406779698</v>
      </c>
      <c r="E25" s="17">
        <f t="shared" si="9"/>
        <v>8334747.1220338996</v>
      </c>
      <c r="F25" s="26">
        <f t="shared" si="9"/>
        <v>13527501.599999998</v>
      </c>
      <c r="G25" s="17">
        <f t="shared" ref="G25:I25" si="10">+G24*534</f>
        <v>6968895.7341640294</v>
      </c>
      <c r="H25" s="17">
        <f t="shared" si="10"/>
        <v>4078799.785621949</v>
      </c>
      <c r="I25" s="17">
        <f t="shared" si="10"/>
        <v>5011629.5591065809</v>
      </c>
      <c r="J25" s="17">
        <f>+J24*534</f>
        <v>6508689.7728813598</v>
      </c>
    </row>
    <row r="26" spans="1:11" ht="19" thickBot="1">
      <c r="A26" s="5" t="s">
        <v>21</v>
      </c>
      <c r="B26" s="16">
        <f>+B24/3</f>
        <v>2241.8666666666663</v>
      </c>
      <c r="C26" s="16">
        <f t="shared" ref="C26:J26" si="11">+C24/3</f>
        <v>2385.8991525423735</v>
      </c>
      <c r="D26" s="16">
        <f t="shared" si="11"/>
        <v>2096.1545197740138</v>
      </c>
      <c r="E26" s="16">
        <f t="shared" si="11"/>
        <v>5202.7135593220346</v>
      </c>
      <c r="F26" s="27">
        <f t="shared" ref="F26" si="12">+F24/3</f>
        <v>8444.1333333333314</v>
      </c>
      <c r="G26" s="16">
        <f t="shared" si="11"/>
        <v>4350.1221811261103</v>
      </c>
      <c r="H26" s="16">
        <f t="shared" si="11"/>
        <v>2546.0672819113292</v>
      </c>
      <c r="I26" s="16">
        <f t="shared" si="11"/>
        <v>3128.358026907978</v>
      </c>
      <c r="J26" s="16">
        <f t="shared" si="11"/>
        <v>4062.8525423728838</v>
      </c>
    </row>
    <row r="27" spans="1:11" ht="20" customHeight="1" thickBot="1">
      <c r="A27" s="5" t="s">
        <v>24</v>
      </c>
      <c r="B27" s="17">
        <f>+B26*534</f>
        <v>1197156.7999999998</v>
      </c>
      <c r="C27" s="17">
        <f t="shared" ref="C27:I27" si="13">+C26*534</f>
        <v>1274070.1474576273</v>
      </c>
      <c r="D27" s="17">
        <f t="shared" si="13"/>
        <v>1119346.5135593233</v>
      </c>
      <c r="E27" s="17">
        <f t="shared" si="13"/>
        <v>2778249.0406779665</v>
      </c>
      <c r="F27" s="26">
        <f t="shared" ref="F27" si="14">+F26*534</f>
        <v>4509167.1999999993</v>
      </c>
      <c r="G27" s="17">
        <f t="shared" si="13"/>
        <v>2322965.2447213428</v>
      </c>
      <c r="H27" s="17">
        <f t="shared" si="13"/>
        <v>1359599.9285406498</v>
      </c>
      <c r="I27" s="17">
        <f t="shared" si="13"/>
        <v>1670543.1863688603</v>
      </c>
      <c r="J27" s="17">
        <f t="shared" ref="J27" si="15">+J26*534</f>
        <v>2169563.2576271198</v>
      </c>
    </row>
    <row r="29" spans="1:11" ht="20" customHeight="1">
      <c r="A29" s="28" t="s">
        <v>11</v>
      </c>
      <c r="B29" s="28"/>
    </row>
    <row r="30" spans="1:11" ht="20" customHeight="1">
      <c r="B30" s="30" t="s">
        <v>31</v>
      </c>
    </row>
  </sheetData>
  <mergeCells count="3">
    <mergeCell ref="A29:B29"/>
    <mergeCell ref="A2:J2"/>
    <mergeCell ref="A16:J16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COMPARATIVO COMPRA VRS RENTING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 Jenn Wei Salas</dc:creator>
  <cp:lastModifiedBy>Gustavi</cp:lastModifiedBy>
  <dcterms:created xsi:type="dcterms:W3CDTF">2014-08-13T16:32:03Z</dcterms:created>
  <dcterms:modified xsi:type="dcterms:W3CDTF">2018-07-18T03:44:52Z</dcterms:modified>
</cp:coreProperties>
</file>